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15" windowWidth="11820" windowHeight="8295" tabRatio="795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</sheets>
  <definedNames>
    <definedName name="_xlnm.Print_Area" localSheetId="2">'показатели факт2012 ВО'!$A$1:$F$25</definedName>
    <definedName name="_xlnm.Print_Area" localSheetId="0">'показатели факт2012 ВС'!$A$1:$G$30</definedName>
    <definedName name="_xlnm.Print_Area" localSheetId="3">'расходы факт2012 ВО'!$A$1:$E$27</definedName>
    <definedName name="_xlnm.Print_Area" localSheetId="1">'расходы факт2012 ВС'!$A$1:$F$27</definedName>
  </definedNames>
  <calcPr calcId="145621"/>
</workbook>
</file>

<file path=xl/calcChain.xml><?xml version="1.0" encoding="utf-8"?>
<calcChain xmlns="http://schemas.openxmlformats.org/spreadsheetml/2006/main">
  <c r="D27" i="1" l="1"/>
  <c r="C11" i="2" l="1"/>
  <c r="C12" i="2"/>
  <c r="C13" i="2"/>
  <c r="C14" i="2"/>
  <c r="C15" i="2"/>
  <c r="C17" i="2"/>
  <c r="C18" i="2"/>
  <c r="C20" i="2"/>
  <c r="C21" i="2"/>
  <c r="C22" i="2"/>
  <c r="C24" i="2"/>
  <c r="C26" i="2"/>
  <c r="D28" i="1" l="1"/>
  <c r="E19" i="4"/>
  <c r="E16" i="4"/>
  <c r="E14" i="4"/>
  <c r="F19" i="3"/>
  <c r="F18" i="3"/>
  <c r="F17" i="3"/>
  <c r="D17" i="3"/>
  <c r="D24" i="1"/>
  <c r="D22" i="1"/>
  <c r="D23" i="1"/>
  <c r="E25" i="4" l="1"/>
  <c r="D19" i="1"/>
  <c r="D18" i="1"/>
  <c r="D16" i="1"/>
  <c r="D13" i="1"/>
  <c r="F20" i="3"/>
  <c r="F24" i="3"/>
  <c r="F16" i="3"/>
  <c r="D25" i="1"/>
  <c r="D20" i="1" l="1"/>
  <c r="E20" i="1"/>
  <c r="G20" i="1"/>
  <c r="D14" i="4" l="1"/>
  <c r="D16" i="4"/>
  <c r="D19" i="4"/>
  <c r="E16" i="3"/>
  <c r="D16" i="3"/>
  <c r="E24" i="3"/>
  <c r="D14" i="2"/>
  <c r="E14" i="2"/>
  <c r="F14" i="2"/>
  <c r="F19" i="2"/>
  <c r="E19" i="2"/>
  <c r="D19" i="2"/>
  <c r="C19" i="2" s="1"/>
  <c r="F16" i="2"/>
  <c r="E16" i="2"/>
  <c r="E25" i="2" s="1"/>
  <c r="D14" i="1"/>
  <c r="F25" i="2" l="1"/>
  <c r="D25" i="4"/>
  <c r="D16" i="2"/>
  <c r="D25" i="2" l="1"/>
  <c r="C16" i="2"/>
  <c r="C25" i="2" s="1"/>
  <c r="E29" i="1"/>
  <c r="F29" i="1"/>
  <c r="G29" i="1"/>
  <c r="F20" i="1"/>
  <c r="D29" i="1" l="1"/>
  <c r="C19" i="4" l="1"/>
  <c r="C16" i="4"/>
  <c r="C14" i="4"/>
  <c r="A14" i="3"/>
  <c r="A17" i="3" s="1"/>
  <c r="A18" i="3" s="1"/>
  <c r="A19" i="3" s="1"/>
  <c r="A20" i="3" s="1"/>
  <c r="A22" i="3" s="1"/>
  <c r="A23" i="3" s="1"/>
  <c r="A24" i="3" s="1"/>
  <c r="A16" i="1"/>
  <c r="A17" i="1" s="1"/>
  <c r="A18" i="1" s="1"/>
  <c r="A21" i="1" s="1"/>
  <c r="A22" i="1" s="1"/>
  <c r="A23" i="1" s="1"/>
  <c r="A24" i="1" s="1"/>
  <c r="A25" i="1" s="1"/>
  <c r="A27" i="1" s="1"/>
  <c r="A28" i="1" s="1"/>
  <c r="A29" i="1" s="1"/>
  <c r="A15" i="3" l="1"/>
  <c r="C25" i="4"/>
  <c r="D24" i="3" l="1"/>
</calcChain>
</file>

<file path=xl/sharedStrings.xml><?xml version="1.0" encoding="utf-8"?>
<sst xmlns="http://schemas.openxmlformats.org/spreadsheetml/2006/main" count="175" uniqueCount="98">
  <si>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</si>
  <si>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</si>
  <si>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</si>
  <si>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</si>
  <si>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</si>
  <si>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</si>
  <si>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</si>
  <si>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</si>
  <si>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</si>
  <si>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</si>
  <si>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</si>
  <si>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</si>
  <si>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</si>
  <si>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</si>
  <si>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</si>
  <si>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</si>
  <si>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</si>
  <si>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</si>
  <si>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</si>
  <si>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</si>
  <si>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</si>
  <si>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</si>
  <si>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</si>
  <si>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</si>
  <si>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</si>
  <si>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</si>
  <si>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</si>
  <si>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</si>
  <si>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</si>
  <si>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</si>
  <si>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</si>
  <si>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</si>
  <si>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</si>
  <si>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</si>
  <si>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</si>
  <si>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</si>
  <si>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</si>
  <si>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</si>
  <si>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</si>
  <si>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</si>
  <si>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</si>
  <si>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</si>
  <si>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</si>
  <si>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</si>
  <si>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</si>
  <si>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</si>
  <si>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</si>
  <si>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</si>
  <si>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</si>
  <si>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</si>
  <si>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</si>
  <si>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</si>
  <si>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</si>
  <si>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</si>
  <si>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</si>
  <si>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</si>
  <si>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</si>
  <si>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</si>
  <si>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</si>
  <si>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</si>
  <si>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</si>
  <si>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</si>
  <si>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</si>
  <si>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</si>
  <si>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</si>
  <si>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</si>
  <si>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</si>
  <si>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</si>
  <si>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</si>
  <si>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</si>
  <si>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</si>
  <si>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</si>
  <si>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</si>
  <si>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</si>
  <si>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</si>
  <si>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</si>
  <si>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</si>
  <si>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вода 5 МКР*</t>
  </si>
  <si>
    <t>в том числе</t>
  </si>
  <si>
    <t>вода питьевая МКР Лазо</t>
  </si>
  <si>
    <t>вода питьевая 5МКР*</t>
  </si>
  <si>
    <t>вода техническая 5 МКР*</t>
  </si>
  <si>
    <t>вода 5МКР*</t>
  </si>
  <si>
    <t>вода техническая 5МКР*</t>
  </si>
  <si>
    <r>
      <rPr>
        <b/>
        <sz val="12"/>
        <rFont val="Times New Roman"/>
        <family val="1"/>
        <charset val="204"/>
      </rPr>
      <t>Примечание</t>
    </r>
    <r>
      <rPr>
        <sz val="12"/>
        <rFont val="Times New Roman"/>
        <family val="1"/>
        <charset val="204"/>
      </rPr>
      <t xml:space="preserve">: 5 МКР* - микрорайон №1, №2, №3, №3-А, им. 50-летия Спасска, им. Блюхера, "Партизанский", "Заречная часть",поселка "Шиферный" </t>
    </r>
  </si>
  <si>
    <t>5МКР*</t>
  </si>
  <si>
    <t>МКР Лазо</t>
  </si>
  <si>
    <t>за  2012 год</t>
  </si>
  <si>
    <t>(по городскому округу Спасск-Дальний)</t>
  </si>
  <si>
    <t>Факт за 2012 год</t>
  </si>
  <si>
    <t>Структура основных производственных расходов
КГУП "Примтеплоэнерго" за 2012 год 
 в сфере холодного водоснабжения</t>
  </si>
  <si>
    <t>Факт 2012 года</t>
  </si>
  <si>
    <t>Структура основных производственных расходов
КГУП "Примтеплоэнерго" за 2012 год 
 в сфере  водоотведения</t>
  </si>
  <si>
    <t>Факт 11 мес. 2012 год</t>
  </si>
  <si>
    <t>Факт дек.2012г.</t>
  </si>
  <si>
    <t>СпсГО</t>
  </si>
  <si>
    <t xml:space="preserve">Расходы, переданные по внутрихозяйственному обороту </t>
  </si>
  <si>
    <t>Расходы, переданные по внутрихозяйственному обороту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</si>
</sst>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_р_._-;\-* #,##0.0_р_._-;_-* &quot;-&quot;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7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2" fillId="2" borderId="2" xfId="2" applyFont="1" applyFill="1" applyBorder="1" applyAlignment="1">
      <alignment horizontal="center" vertical="center" wrapText="1"/>
    </xf>
    <xf numFmtId="166" fontId="2" fillId="2" borderId="0" xfId="2" applyNumberFormat="1" applyFont="1" applyFill="1"/>
    <xf numFmtId="165" fontId="2" fillId="2" borderId="2" xfId="1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10" fillId="2" borderId="2" xfId="1" applyNumberFormat="1" applyFont="1" applyFill="1" applyBorder="1"/>
    <xf numFmtId="164" fontId="8" fillId="2" borderId="2" xfId="1" applyNumberFormat="1" applyFont="1" applyFill="1" applyBorder="1"/>
    <xf numFmtId="165" fontId="8" fillId="2" borderId="0" xfId="0" applyNumberFormat="1" applyFont="1" applyFill="1"/>
    <xf numFmtId="164" fontId="2" fillId="2" borderId="0" xfId="2" applyNumberFormat="1" applyFont="1" applyFill="1"/>
    <xf numFmtId="0" fontId="0" fillId="2" borderId="0" xfId="0" applyFill="1" applyAlignment="1"/>
    <xf numFmtId="0" fontId="0" fillId="2" borderId="0" xfId="0" applyFill="1" applyBorder="1" applyAlignment="1">
      <alignment wrapText="1"/>
    </xf>
    <xf numFmtId="0" fontId="5" fillId="2" borderId="0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/>
    <xf numFmtId="164" fontId="10" fillId="2" borderId="0" xfId="1" applyNumberFormat="1" applyFont="1" applyFill="1" applyBorder="1"/>
    <xf numFmtId="164" fontId="8" fillId="2" borderId="0" xfId="1" applyNumberFormat="1" applyFont="1" applyFill="1" applyBorder="1"/>
    <xf numFmtId="165" fontId="10" fillId="2" borderId="0" xfId="0" applyNumberFormat="1" applyFont="1" applyFill="1" applyBorder="1"/>
    <xf numFmtId="41" fontId="2" fillId="2" borderId="0" xfId="2" applyNumberFormat="1" applyFont="1" applyFill="1"/>
    <xf numFmtId="164" fontId="8" fillId="2" borderId="2" xfId="0" applyNumberFormat="1" applyFont="1" applyFill="1" applyBorder="1"/>
    <xf numFmtId="0" fontId="2" fillId="2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left" vertical="center" wrapText="1" indent="1"/>
    </xf>
    <xf numFmtId="0" fontId="3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2" fillId="2" borderId="0" xfId="2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2" borderId="9" xfId="2" applyFont="1" applyFill="1" applyBorder="1" applyAlignment="1">
      <alignment wrapText="1"/>
    </xf>
    <xf numFmtId="0" fontId="0" fillId="0" borderId="9" xfId="0" applyBorder="1" applyAlignment="1">
      <alignment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80" zoomScaleNormal="60" zoomScaleSheetLayoutView="80" workbookViewId="0">
      <pane xSplit="2" ySplit="12" topLeftCell="C16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E19" sqref="E19:G19"/>
    </sheetView>
  </sheetViews>
  <sheetFormatPr defaultRowHeight="33.950000000000003" customHeight="1" x14ac:dyDescent="0.25"/>
  <cols>
    <col min="1" max="1" width="7.5703125" style="5" customWidth="1"/>
    <col min="2" max="2" width="68.85546875" style="5" customWidth="1"/>
    <col min="3" max="3" width="13.5703125" style="6" customWidth="1"/>
    <col min="4" max="7" width="14.5703125" style="5" customWidth="1"/>
    <col min="8" max="8" width="14.42578125" style="5" customWidth="1"/>
    <col min="9" max="9" width="11.42578125" style="5" bestFit="1" customWidth="1"/>
    <col min="10" max="16384" width="9.140625" style="5"/>
  </cols>
  <sheetData>
    <row r="1" spans="1:8" ht="5.25" customHeight="1" x14ac:dyDescent="0.25">
      <c r="D1" s="7"/>
    </row>
    <row r="2" spans="1:8" ht="24" customHeight="1" x14ac:dyDescent="0.25">
      <c r="A2" s="69" t="s">
        <v>0</v>
      </c>
      <c r="B2" s="69"/>
      <c r="C2" s="69"/>
      <c r="D2" s="69"/>
      <c r="E2" s="70"/>
      <c r="F2" s="70"/>
      <c r="G2" s="70"/>
    </row>
    <row r="3" spans="1:8" ht="24" customHeight="1" x14ac:dyDescent="0.25">
      <c r="A3" s="69" t="s">
        <v>1</v>
      </c>
      <c r="B3" s="69"/>
      <c r="C3" s="69"/>
      <c r="D3" s="69"/>
      <c r="E3" s="70"/>
      <c r="F3" s="70"/>
      <c r="G3" s="70"/>
    </row>
    <row r="4" spans="1:8" ht="24" customHeight="1" x14ac:dyDescent="0.25">
      <c r="A4" s="69" t="s">
        <v>87</v>
      </c>
      <c r="B4" s="69"/>
      <c r="C4" s="69"/>
      <c r="D4" s="69"/>
      <c r="E4" s="70"/>
      <c r="F4" s="70"/>
      <c r="G4" s="70"/>
    </row>
    <row r="5" spans="1:8" ht="6.75" customHeight="1" x14ac:dyDescent="0.25">
      <c r="A5" s="8"/>
      <c r="B5" s="8"/>
      <c r="C5" s="8"/>
      <c r="D5" s="8"/>
    </row>
    <row r="6" spans="1:8" s="10" customFormat="1" ht="36.75" customHeight="1" x14ac:dyDescent="0.3">
      <c r="A6" s="74" t="s">
        <v>88</v>
      </c>
      <c r="B6" s="75"/>
      <c r="C6" s="75"/>
      <c r="D6" s="75"/>
    </row>
    <row r="7" spans="1:8" ht="8.25" customHeight="1" x14ac:dyDescent="0.25">
      <c r="A7" s="11"/>
      <c r="B7" s="11"/>
      <c r="C7" s="11"/>
      <c r="D7" s="11"/>
    </row>
    <row r="8" spans="1:8" ht="21.75" customHeight="1" x14ac:dyDescent="0.25">
      <c r="A8" s="82" t="s">
        <v>2</v>
      </c>
      <c r="B8" s="82" t="s">
        <v>3</v>
      </c>
      <c r="C8" s="82" t="s">
        <v>4</v>
      </c>
      <c r="D8" s="71" t="s">
        <v>89</v>
      </c>
      <c r="E8" s="72"/>
      <c r="F8" s="72"/>
      <c r="G8" s="76"/>
    </row>
    <row r="9" spans="1:8" ht="17.25" customHeight="1" x14ac:dyDescent="0.25">
      <c r="A9" s="83"/>
      <c r="B9" s="83"/>
      <c r="C9" s="83"/>
      <c r="D9" s="77" t="s">
        <v>77</v>
      </c>
      <c r="E9" s="79" t="s">
        <v>78</v>
      </c>
      <c r="F9" s="80"/>
      <c r="G9" s="81" t="s">
        <v>79</v>
      </c>
    </row>
    <row r="10" spans="1:8" ht="54" customHeight="1" x14ac:dyDescent="0.25">
      <c r="A10" s="84"/>
      <c r="B10" s="84"/>
      <c r="C10" s="84"/>
      <c r="D10" s="78"/>
      <c r="E10" s="12" t="s">
        <v>80</v>
      </c>
      <c r="F10" s="12" t="s">
        <v>81</v>
      </c>
      <c r="G10" s="81"/>
    </row>
    <row r="11" spans="1:8" ht="21" customHeight="1" x14ac:dyDescent="0.2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8" ht="25.5" customHeight="1" x14ac:dyDescent="0.25">
      <c r="A12" s="71" t="s">
        <v>5</v>
      </c>
      <c r="B12" s="72"/>
      <c r="C12" s="72"/>
      <c r="D12" s="72"/>
      <c r="E12" s="73"/>
      <c r="F12" s="73"/>
      <c r="G12" s="73"/>
    </row>
    <row r="13" spans="1:8" ht="31.5" customHeight="1" x14ac:dyDescent="0.25">
      <c r="A13" s="3" t="s">
        <v>6</v>
      </c>
      <c r="B13" s="4" t="s">
        <v>7</v>
      </c>
      <c r="C13" s="13" t="s">
        <v>8</v>
      </c>
      <c r="D13" s="2">
        <f>E13+F13</f>
        <v>5694.9</v>
      </c>
      <c r="E13" s="2">
        <v>5007.45</v>
      </c>
      <c r="F13" s="2">
        <v>687.45</v>
      </c>
      <c r="G13" s="2">
        <v>691.77</v>
      </c>
      <c r="H13" s="47"/>
    </row>
    <row r="14" spans="1:8" ht="31.5" customHeight="1" x14ac:dyDescent="0.25">
      <c r="A14" s="3" t="s">
        <v>37</v>
      </c>
      <c r="B14" s="4" t="s">
        <v>67</v>
      </c>
      <c r="C14" s="13" t="s">
        <v>8</v>
      </c>
      <c r="D14" s="2">
        <f>E14+F14</f>
        <v>0</v>
      </c>
      <c r="E14" s="2">
        <v>0</v>
      </c>
      <c r="F14" s="44">
        <v>0</v>
      </c>
      <c r="G14" s="44">
        <v>0</v>
      </c>
      <c r="H14" s="47"/>
    </row>
    <row r="15" spans="1:8" ht="31.5" customHeight="1" x14ac:dyDescent="0.25">
      <c r="A15" s="1">
        <v>3</v>
      </c>
      <c r="B15" s="14" t="s">
        <v>9</v>
      </c>
      <c r="C15" s="13" t="s">
        <v>10</v>
      </c>
      <c r="D15" s="2">
        <v>12.99</v>
      </c>
      <c r="E15" s="2">
        <v>12.999000000000001</v>
      </c>
      <c r="F15" s="15">
        <v>0</v>
      </c>
      <c r="G15" s="2">
        <v>0.01</v>
      </c>
      <c r="H15" s="47"/>
    </row>
    <row r="16" spans="1:8" ht="31.5" customHeight="1" x14ac:dyDescent="0.25">
      <c r="A16" s="1">
        <f t="shared" ref="A16:A18" si="0">A15+1</f>
        <v>4</v>
      </c>
      <c r="B16" s="4" t="s">
        <v>11</v>
      </c>
      <c r="C16" s="13" t="s">
        <v>8</v>
      </c>
      <c r="D16" s="2">
        <f>E16+F16</f>
        <v>3551.1</v>
      </c>
      <c r="E16" s="2">
        <v>3551.1</v>
      </c>
      <c r="F16" s="2">
        <v>0</v>
      </c>
      <c r="G16" s="2">
        <v>0</v>
      </c>
      <c r="H16" s="47"/>
    </row>
    <row r="17" spans="1:9" ht="30.95" customHeight="1" x14ac:dyDescent="0.25">
      <c r="A17" s="1">
        <f t="shared" si="0"/>
        <v>5</v>
      </c>
      <c r="B17" s="4" t="s">
        <v>12</v>
      </c>
      <c r="C17" s="13" t="s">
        <v>10</v>
      </c>
      <c r="D17" s="2">
        <v>50.8</v>
      </c>
      <c r="E17" s="2">
        <v>50</v>
      </c>
      <c r="F17" s="2">
        <v>55.9</v>
      </c>
      <c r="G17" s="2">
        <v>38.200000000000003</v>
      </c>
      <c r="H17" s="47"/>
    </row>
    <row r="18" spans="1:9" ht="30.95" customHeight="1" x14ac:dyDescent="0.25">
      <c r="A18" s="1">
        <f t="shared" si="0"/>
        <v>6</v>
      </c>
      <c r="B18" s="4" t="s">
        <v>13</v>
      </c>
      <c r="C18" s="13" t="s">
        <v>8</v>
      </c>
      <c r="D18" s="2">
        <f>E18+F18</f>
        <v>2052.0940000000001</v>
      </c>
      <c r="E18" s="2">
        <v>1796.9749999999999</v>
      </c>
      <c r="F18" s="2">
        <v>255.119</v>
      </c>
      <c r="G18" s="2">
        <v>299.76799999999997</v>
      </c>
      <c r="H18" s="47"/>
      <c r="I18" s="47"/>
    </row>
    <row r="19" spans="1:9" ht="31.5" customHeight="1" x14ac:dyDescent="0.25">
      <c r="A19" s="3" t="s">
        <v>68</v>
      </c>
      <c r="B19" s="16" t="s">
        <v>15</v>
      </c>
      <c r="C19" s="13" t="s">
        <v>8</v>
      </c>
      <c r="D19" s="2">
        <f>E19+F19</f>
        <v>901.59500000000003</v>
      </c>
      <c r="E19" s="2">
        <v>646.476</v>
      </c>
      <c r="F19" s="2">
        <v>255.119</v>
      </c>
      <c r="G19" s="2">
        <v>386.4</v>
      </c>
      <c r="H19" s="47"/>
      <c r="I19" s="47"/>
    </row>
    <row r="20" spans="1:9" ht="31.5" customHeight="1" x14ac:dyDescent="0.25">
      <c r="A20" s="3" t="s">
        <v>69</v>
      </c>
      <c r="B20" s="16" t="s">
        <v>17</v>
      </c>
      <c r="C20" s="13" t="s">
        <v>8</v>
      </c>
      <c r="D20" s="2">
        <f t="shared" ref="D20:G20" si="1">D18-D19</f>
        <v>1150.499</v>
      </c>
      <c r="E20" s="2">
        <f t="shared" si="1"/>
        <v>1150.4989999999998</v>
      </c>
      <c r="F20" s="2">
        <f t="shared" si="1"/>
        <v>0</v>
      </c>
      <c r="G20" s="2">
        <f t="shared" si="1"/>
        <v>-86.632000000000005</v>
      </c>
      <c r="H20" s="47"/>
    </row>
    <row r="21" spans="1:9" ht="31.5" customHeight="1" x14ac:dyDescent="0.25">
      <c r="A21" s="1">
        <f>A18+1</f>
        <v>7</v>
      </c>
      <c r="B21" s="14" t="s">
        <v>18</v>
      </c>
      <c r="C21" s="13" t="s">
        <v>19</v>
      </c>
      <c r="D21" s="15">
        <v>0.8</v>
      </c>
      <c r="E21" s="15">
        <v>0.8</v>
      </c>
      <c r="F21" s="15">
        <v>0.8</v>
      </c>
      <c r="G21" s="15">
        <v>0.8</v>
      </c>
      <c r="H21" s="47"/>
    </row>
    <row r="22" spans="1:9" ht="31.5" customHeight="1" x14ac:dyDescent="0.25">
      <c r="A22" s="1">
        <f>A21+1</f>
        <v>8</v>
      </c>
      <c r="B22" s="4" t="s">
        <v>20</v>
      </c>
      <c r="C22" s="13" t="s">
        <v>21</v>
      </c>
      <c r="D22" s="48">
        <f>E22+F22</f>
        <v>150.6</v>
      </c>
      <c r="E22" s="42">
        <v>150.6</v>
      </c>
      <c r="F22" s="42">
        <v>0</v>
      </c>
      <c r="G22" s="42">
        <v>12.9</v>
      </c>
      <c r="H22" s="47"/>
    </row>
    <row r="23" spans="1:9" ht="31.5" customHeight="1" x14ac:dyDescent="0.25">
      <c r="A23" s="1">
        <f t="shared" ref="A23:A25" si="2">A22+1</f>
        <v>9</v>
      </c>
      <c r="B23" s="4" t="s">
        <v>22</v>
      </c>
      <c r="C23" s="13" t="s">
        <v>23</v>
      </c>
      <c r="D23" s="48">
        <f>E23+F23</f>
        <v>14</v>
      </c>
      <c r="E23" s="43">
        <v>14</v>
      </c>
      <c r="F23" s="43">
        <v>0</v>
      </c>
      <c r="G23" s="43">
        <v>3</v>
      </c>
      <c r="H23" s="47"/>
    </row>
    <row r="24" spans="1:9" ht="31.5" customHeight="1" x14ac:dyDescent="0.25">
      <c r="A24" s="1">
        <f t="shared" si="2"/>
        <v>10</v>
      </c>
      <c r="B24" s="4" t="s">
        <v>24</v>
      </c>
      <c r="C24" s="13" t="s">
        <v>23</v>
      </c>
      <c r="D24" s="48">
        <f>E24+F24</f>
        <v>6</v>
      </c>
      <c r="E24" s="43">
        <v>6</v>
      </c>
      <c r="F24" s="43">
        <v>0</v>
      </c>
      <c r="G24" s="43">
        <v>1</v>
      </c>
      <c r="H24" s="47"/>
    </row>
    <row r="25" spans="1:9" ht="31.5" customHeight="1" x14ac:dyDescent="0.25">
      <c r="A25" s="1">
        <f t="shared" si="2"/>
        <v>11</v>
      </c>
      <c r="B25" s="4" t="s">
        <v>25</v>
      </c>
      <c r="C25" s="13" t="s">
        <v>26</v>
      </c>
      <c r="D25" s="48">
        <f>E25+F25</f>
        <v>115</v>
      </c>
      <c r="E25" s="48">
        <v>109</v>
      </c>
      <c r="F25" s="48">
        <v>6</v>
      </c>
      <c r="G25" s="48">
        <v>13</v>
      </c>
      <c r="H25" s="47"/>
    </row>
    <row r="26" spans="1:9" ht="25.5" customHeight="1" x14ac:dyDescent="0.25">
      <c r="A26" s="71" t="s">
        <v>27</v>
      </c>
      <c r="B26" s="72"/>
      <c r="C26" s="72"/>
      <c r="D26" s="72"/>
      <c r="E26" s="73"/>
      <c r="F26" s="73"/>
      <c r="G26" s="73"/>
      <c r="H26" s="47"/>
    </row>
    <row r="27" spans="1:9" ht="32.25" customHeight="1" x14ac:dyDescent="0.25">
      <c r="A27" s="1">
        <f>A25+1</f>
        <v>12</v>
      </c>
      <c r="B27" s="17" t="s">
        <v>28</v>
      </c>
      <c r="C27" s="18" t="s">
        <v>29</v>
      </c>
      <c r="D27" s="68">
        <f>E27+F27</f>
        <v>26087.4</v>
      </c>
      <c r="E27" s="68">
        <v>24439.7</v>
      </c>
      <c r="F27" s="68">
        <v>1647.7</v>
      </c>
      <c r="G27" s="68">
        <v>3344.1</v>
      </c>
      <c r="H27" s="47"/>
    </row>
    <row r="28" spans="1:9" ht="33" customHeight="1" x14ac:dyDescent="0.25">
      <c r="A28" s="1">
        <f>A27+1</f>
        <v>13</v>
      </c>
      <c r="B28" s="4" t="s">
        <v>30</v>
      </c>
      <c r="C28" s="18" t="s">
        <v>29</v>
      </c>
      <c r="D28" s="68">
        <f>E28+F28</f>
        <v>55182.675000000003</v>
      </c>
      <c r="E28" s="68">
        <v>51160.243000000002</v>
      </c>
      <c r="F28" s="68">
        <v>4022.4319999999998</v>
      </c>
      <c r="G28" s="68">
        <v>7191.8329999999996</v>
      </c>
      <c r="H28" s="47"/>
    </row>
    <row r="29" spans="1:9" ht="36.75" customHeight="1" x14ac:dyDescent="0.25">
      <c r="A29" s="1">
        <f>A28+1</f>
        <v>14</v>
      </c>
      <c r="B29" s="4" t="s">
        <v>31</v>
      </c>
      <c r="C29" s="18" t="s">
        <v>29</v>
      </c>
      <c r="D29" s="68">
        <f t="shared" ref="D29" si="3">E29+F29</f>
        <v>-29095.275000000001</v>
      </c>
      <c r="E29" s="68">
        <f t="shared" ref="E29:G29" si="4">E27-E28</f>
        <v>-26720.543000000001</v>
      </c>
      <c r="F29" s="68">
        <f t="shared" si="4"/>
        <v>-2374.732</v>
      </c>
      <c r="G29" s="68">
        <f t="shared" si="4"/>
        <v>-3847.7329999999997</v>
      </c>
      <c r="H29" s="47"/>
    </row>
    <row r="30" spans="1:9" ht="33.950000000000003" customHeight="1" x14ac:dyDescent="0.25">
      <c r="A30" s="5" t="s">
        <v>84</v>
      </c>
    </row>
  </sheetData>
  <mergeCells count="13">
    <mergeCell ref="A2:G2"/>
    <mergeCell ref="A3:G3"/>
    <mergeCell ref="A4:G4"/>
    <mergeCell ref="A12:G12"/>
    <mergeCell ref="A26:G26"/>
    <mergeCell ref="A6:D6"/>
    <mergeCell ref="D8:G8"/>
    <mergeCell ref="D9:D10"/>
    <mergeCell ref="E9:F9"/>
    <mergeCell ref="G9:G10"/>
    <mergeCell ref="A8:A10"/>
    <mergeCell ref="B8:B10"/>
    <mergeCell ref="C8:C10"/>
  </mergeCells>
  <pageMargins left="0.81" right="0.23622047244094491" top="0.38" bottom="0.23622047244094491" header="0.19685039370078741" footer="0.19685039370078741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view="pageBreakPreview" zoomScale="80" zoomScaleNormal="90" zoomScaleSheetLayoutView="80" workbookViewId="0">
      <pane xSplit="2" ySplit="10" topLeftCell="C20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A27" sqref="A27:F27"/>
    </sheetView>
  </sheetViews>
  <sheetFormatPr defaultRowHeight="12.75" x14ac:dyDescent="0.2"/>
  <cols>
    <col min="1" max="1" width="8.28515625" style="20" customWidth="1"/>
    <col min="2" max="2" width="69.7109375" style="20" customWidth="1"/>
    <col min="3" max="3" width="16.42578125" style="20" customWidth="1"/>
    <col min="4" max="6" width="14" style="20" customWidth="1"/>
    <col min="7" max="7" width="13" style="20" customWidth="1"/>
    <col min="8" max="8" width="10.5703125" style="20" customWidth="1"/>
    <col min="9" max="16384" width="9.140625" style="20"/>
  </cols>
  <sheetData>
    <row r="1" spans="1:8" ht="4.5" customHeight="1" x14ac:dyDescent="0.2">
      <c r="C1" s="21"/>
    </row>
    <row r="2" spans="1:8" ht="61.5" customHeight="1" x14ac:dyDescent="0.3">
      <c r="A2" s="86" t="s">
        <v>90</v>
      </c>
      <c r="B2" s="86"/>
      <c r="C2" s="86"/>
    </row>
    <row r="3" spans="1:8" ht="6" customHeight="1" x14ac:dyDescent="0.3">
      <c r="A3" s="22"/>
      <c r="B3" s="22"/>
      <c r="C3" s="22"/>
    </row>
    <row r="4" spans="1:8" s="23" customFormat="1" ht="6" customHeight="1" x14ac:dyDescent="0.3">
      <c r="C4" s="24"/>
    </row>
    <row r="5" spans="1:8" s="23" customFormat="1" ht="20.25" customHeight="1" x14ac:dyDescent="0.3">
      <c r="A5" s="9" t="s">
        <v>88</v>
      </c>
      <c r="F5" s="24" t="s">
        <v>32</v>
      </c>
      <c r="G5" s="24"/>
    </row>
    <row r="6" spans="1:8" ht="9.75" customHeight="1" x14ac:dyDescent="0.25">
      <c r="A6" s="25"/>
      <c r="B6" s="25"/>
      <c r="C6" s="26"/>
    </row>
    <row r="7" spans="1:8" ht="16.5" customHeight="1" x14ac:dyDescent="0.2">
      <c r="A7" s="87" t="s">
        <v>33</v>
      </c>
      <c r="B7" s="87" t="s">
        <v>3</v>
      </c>
      <c r="C7" s="71" t="s">
        <v>91</v>
      </c>
      <c r="D7" s="72"/>
      <c r="E7" s="72"/>
      <c r="F7" s="76"/>
      <c r="G7" s="57"/>
    </row>
    <row r="8" spans="1:8" ht="16.5" customHeight="1" x14ac:dyDescent="0.25">
      <c r="A8" s="88"/>
      <c r="B8" s="88"/>
      <c r="C8" s="90" t="s">
        <v>82</v>
      </c>
      <c r="D8" s="92" t="s">
        <v>78</v>
      </c>
      <c r="E8" s="92"/>
      <c r="F8" s="93" t="s">
        <v>79</v>
      </c>
      <c r="G8" s="58"/>
    </row>
    <row r="9" spans="1:8" ht="48" customHeight="1" x14ac:dyDescent="0.2">
      <c r="A9" s="89"/>
      <c r="B9" s="89"/>
      <c r="C9" s="91"/>
      <c r="D9" s="49" t="s">
        <v>80</v>
      </c>
      <c r="E9" s="49" t="s">
        <v>83</v>
      </c>
      <c r="F9" s="93"/>
      <c r="G9" s="58"/>
    </row>
    <row r="10" spans="1:8" ht="17.25" customHeight="1" x14ac:dyDescent="0.2">
      <c r="A10" s="27">
        <v>1</v>
      </c>
      <c r="B10" s="27">
        <v>2</v>
      </c>
      <c r="C10" s="50">
        <v>3</v>
      </c>
      <c r="D10" s="50">
        <v>4</v>
      </c>
      <c r="E10" s="50">
        <v>5</v>
      </c>
      <c r="F10" s="50">
        <v>6</v>
      </c>
      <c r="G10" s="59"/>
    </row>
    <row r="11" spans="1:8" ht="17.25" customHeight="1" x14ac:dyDescent="0.2">
      <c r="A11" s="27">
        <v>1</v>
      </c>
      <c r="B11" s="14" t="s">
        <v>70</v>
      </c>
      <c r="C11" s="45">
        <f>D11+E11</f>
        <v>0</v>
      </c>
      <c r="D11" s="45">
        <v>0</v>
      </c>
      <c r="E11" s="45">
        <v>0</v>
      </c>
      <c r="F11" s="45">
        <v>0</v>
      </c>
      <c r="G11" s="60"/>
      <c r="H11" s="53"/>
    </row>
    <row r="12" spans="1:8" ht="18.75" customHeight="1" x14ac:dyDescent="0.2">
      <c r="A12" s="28" t="s">
        <v>37</v>
      </c>
      <c r="B12" s="14" t="s">
        <v>34</v>
      </c>
      <c r="C12" s="51">
        <f>D12+E12</f>
        <v>16131.828</v>
      </c>
      <c r="D12" s="51">
        <v>14241.441999999999</v>
      </c>
      <c r="E12" s="51">
        <v>1890.386</v>
      </c>
      <c r="F12" s="51">
        <v>2890.7069999999999</v>
      </c>
      <c r="G12" s="61"/>
      <c r="H12" s="53"/>
    </row>
    <row r="13" spans="1:8" ht="18" customHeight="1" x14ac:dyDescent="0.2">
      <c r="A13" s="28" t="s">
        <v>71</v>
      </c>
      <c r="B13" s="30" t="s">
        <v>35</v>
      </c>
      <c r="C13" s="52">
        <f t="shared" ref="C13:C26" si="0">D13+E13</f>
        <v>4601.6080000000002</v>
      </c>
      <c r="D13" s="52">
        <v>4062.375</v>
      </c>
      <c r="E13" s="52">
        <v>539.23299999999995</v>
      </c>
      <c r="F13" s="52">
        <v>824.57500000000005</v>
      </c>
      <c r="G13" s="62"/>
      <c r="H13" s="53"/>
    </row>
    <row r="14" spans="1:8" ht="18" customHeight="1" x14ac:dyDescent="0.2">
      <c r="A14" s="28" t="s">
        <v>72</v>
      </c>
      <c r="B14" s="30" t="s">
        <v>36</v>
      </c>
      <c r="C14" s="52">
        <f t="shared" ref="C14:E14" si="1">C12/C13</f>
        <v>3.5056936618677641</v>
      </c>
      <c r="D14" s="52">
        <f t="shared" si="1"/>
        <v>3.5056935905720175</v>
      </c>
      <c r="E14" s="52">
        <f t="shared" si="1"/>
        <v>3.5056941989826291</v>
      </c>
      <c r="F14" s="52">
        <f>F12/F13</f>
        <v>3.5056932359094075</v>
      </c>
      <c r="G14" s="62"/>
      <c r="H14" s="53"/>
    </row>
    <row r="15" spans="1:8" ht="18" customHeight="1" x14ac:dyDescent="0.2">
      <c r="A15" s="28" t="s">
        <v>39</v>
      </c>
      <c r="B15" s="14" t="s">
        <v>38</v>
      </c>
      <c r="C15" s="51">
        <f t="shared" si="0"/>
        <v>2328.7049999999999</v>
      </c>
      <c r="D15" s="51">
        <v>2328.7049999999999</v>
      </c>
      <c r="E15" s="51">
        <v>0</v>
      </c>
      <c r="F15" s="51">
        <v>0</v>
      </c>
      <c r="G15" s="61"/>
      <c r="H15" s="53"/>
    </row>
    <row r="16" spans="1:8" s="35" customFormat="1" ht="31.5" x14ac:dyDescent="0.2">
      <c r="A16" s="32" t="s">
        <v>43</v>
      </c>
      <c r="B16" s="33" t="s">
        <v>40</v>
      </c>
      <c r="C16" s="51">
        <f t="shared" si="0"/>
        <v>25742.716000000004</v>
      </c>
      <c r="D16" s="51">
        <f t="shared" ref="D16:F16" si="2">D17+D18</f>
        <v>24312.565000000002</v>
      </c>
      <c r="E16" s="51">
        <f t="shared" si="2"/>
        <v>1430.1510000000001</v>
      </c>
      <c r="F16" s="51">
        <f t="shared" si="2"/>
        <v>2860.3019999999997</v>
      </c>
      <c r="G16" s="61"/>
      <c r="H16" s="53"/>
    </row>
    <row r="17" spans="1:8" ht="18" customHeight="1" x14ac:dyDescent="0.2">
      <c r="A17" s="28" t="s">
        <v>45</v>
      </c>
      <c r="B17" s="36" t="s">
        <v>41</v>
      </c>
      <c r="C17" s="52">
        <f t="shared" si="0"/>
        <v>19826.416000000001</v>
      </c>
      <c r="D17" s="52">
        <v>18724.948</v>
      </c>
      <c r="E17" s="52">
        <v>1101.4680000000001</v>
      </c>
      <c r="F17" s="52">
        <v>2202.9349999999999</v>
      </c>
      <c r="G17" s="62"/>
      <c r="H17" s="53"/>
    </row>
    <row r="18" spans="1:8" ht="18" customHeight="1" x14ac:dyDescent="0.2">
      <c r="A18" s="28" t="s">
        <v>47</v>
      </c>
      <c r="B18" s="36" t="s">
        <v>42</v>
      </c>
      <c r="C18" s="52">
        <f>D18+E18</f>
        <v>5916.3</v>
      </c>
      <c r="D18" s="52">
        <v>5587.6170000000002</v>
      </c>
      <c r="E18" s="52">
        <v>328.68299999999999</v>
      </c>
      <c r="F18" s="52">
        <v>657.36699999999996</v>
      </c>
      <c r="G18" s="62"/>
      <c r="H18" s="53"/>
    </row>
    <row r="19" spans="1:8" s="35" customFormat="1" ht="18" customHeight="1" x14ac:dyDescent="0.2">
      <c r="A19" s="37" t="s">
        <v>49</v>
      </c>
      <c r="B19" s="38" t="s">
        <v>44</v>
      </c>
      <c r="C19" s="51">
        <f>D19+E19</f>
        <v>1067.2420000000002</v>
      </c>
      <c r="D19" s="51">
        <f t="shared" ref="D19:F19" si="3">D20+D21</f>
        <v>996.14100000000008</v>
      </c>
      <c r="E19" s="51">
        <f t="shared" si="3"/>
        <v>71.100999999999999</v>
      </c>
      <c r="F19" s="51">
        <f t="shared" si="3"/>
        <v>257.09899999999999</v>
      </c>
      <c r="G19" s="61"/>
      <c r="H19" s="53"/>
    </row>
    <row r="20" spans="1:8" ht="18" customHeight="1" x14ac:dyDescent="0.2">
      <c r="A20" s="28" t="s">
        <v>14</v>
      </c>
      <c r="B20" s="36" t="s">
        <v>46</v>
      </c>
      <c r="C20" s="52">
        <f>D20+E20</f>
        <v>75.560999999999993</v>
      </c>
      <c r="D20" s="52">
        <v>66.44</v>
      </c>
      <c r="E20" s="52">
        <v>9.1210000000000004</v>
      </c>
      <c r="F20" s="52">
        <v>9.1790000000000003</v>
      </c>
      <c r="G20" s="62"/>
      <c r="H20" s="53"/>
    </row>
    <row r="21" spans="1:8" ht="18" customHeight="1" x14ac:dyDescent="0.2">
      <c r="A21" s="28" t="s">
        <v>16</v>
      </c>
      <c r="B21" s="36" t="s">
        <v>48</v>
      </c>
      <c r="C21" s="52">
        <f t="shared" si="0"/>
        <v>991.68100000000004</v>
      </c>
      <c r="D21" s="52">
        <v>929.70100000000002</v>
      </c>
      <c r="E21" s="52">
        <v>61.98</v>
      </c>
      <c r="F21" s="52">
        <v>247.92</v>
      </c>
      <c r="G21" s="62"/>
      <c r="H21" s="53"/>
    </row>
    <row r="22" spans="1:8" ht="18" customHeight="1" x14ac:dyDescent="0.2">
      <c r="A22" s="37" t="s">
        <v>51</v>
      </c>
      <c r="B22" s="38" t="s">
        <v>50</v>
      </c>
      <c r="C22" s="51">
        <f t="shared" si="0"/>
        <v>1591.7959999999998</v>
      </c>
      <c r="D22" s="51">
        <v>1159.4059999999999</v>
      </c>
      <c r="E22" s="51">
        <v>432.39</v>
      </c>
      <c r="F22" s="51">
        <v>613.66499999999996</v>
      </c>
      <c r="G22" s="61"/>
      <c r="H22" s="53"/>
    </row>
    <row r="23" spans="1:8" ht="58.5" customHeight="1" x14ac:dyDescent="0.2">
      <c r="A23" s="28"/>
      <c r="B23" s="39" t="s">
        <v>76</v>
      </c>
      <c r="C23" s="51">
        <v>0</v>
      </c>
      <c r="D23" s="51">
        <v>0</v>
      </c>
      <c r="E23" s="51">
        <v>0</v>
      </c>
      <c r="F23" s="51">
        <v>0</v>
      </c>
      <c r="G23" s="61"/>
      <c r="H23" s="53"/>
    </row>
    <row r="24" spans="1:8" ht="15.75" x14ac:dyDescent="0.2">
      <c r="A24" s="28" t="s">
        <v>52</v>
      </c>
      <c r="B24" s="39" t="s">
        <v>96</v>
      </c>
      <c r="C24" s="52">
        <f t="shared" si="0"/>
        <v>-465.15500000000003</v>
      </c>
      <c r="D24" s="52">
        <v>-815.76800000000003</v>
      </c>
      <c r="E24" s="52">
        <v>350.613</v>
      </c>
      <c r="F24" s="52">
        <v>1430.252</v>
      </c>
      <c r="G24" s="62"/>
      <c r="H24" s="53"/>
    </row>
    <row r="25" spans="1:8" ht="15.75" x14ac:dyDescent="0.2">
      <c r="A25" s="28" t="s">
        <v>54</v>
      </c>
      <c r="B25" s="39" t="s">
        <v>53</v>
      </c>
      <c r="C25" s="52">
        <f>C26-C11-C12-C15-C16-C19-C22+C24</f>
        <v>7694.7519999999886</v>
      </c>
      <c r="D25" s="52">
        <f t="shared" ref="D25:F25" si="4">D26-D11-D12-D15-D16-D19-D22+D24</f>
        <v>7157.4329999999927</v>
      </c>
      <c r="E25" s="52">
        <f t="shared" si="4"/>
        <v>537.31899999999996</v>
      </c>
      <c r="F25" s="52">
        <f t="shared" si="4"/>
        <v>1979.3960000000013</v>
      </c>
      <c r="G25" s="62"/>
      <c r="H25" s="53"/>
    </row>
    <row r="26" spans="1:8" s="35" customFormat="1" ht="20.25" customHeight="1" x14ac:dyDescent="0.2">
      <c r="A26" s="37" t="s">
        <v>73</v>
      </c>
      <c r="B26" s="38" t="s">
        <v>55</v>
      </c>
      <c r="C26" s="34">
        <f t="shared" si="0"/>
        <v>55022.193999999996</v>
      </c>
      <c r="D26" s="34">
        <v>51011.46</v>
      </c>
      <c r="E26" s="34">
        <v>4010.7339999999999</v>
      </c>
      <c r="F26" s="34">
        <v>7170.9170000000004</v>
      </c>
      <c r="G26" s="63"/>
      <c r="H26" s="53"/>
    </row>
    <row r="27" spans="1:8" s="40" customFormat="1" ht="42.75" customHeight="1" x14ac:dyDescent="0.25">
      <c r="A27" s="85" t="s">
        <v>84</v>
      </c>
      <c r="B27" s="85"/>
      <c r="C27" s="85"/>
      <c r="D27" s="85"/>
      <c r="E27" s="85"/>
      <c r="F27" s="85"/>
    </row>
    <row r="28" spans="1:8" ht="15.75" customHeight="1" x14ac:dyDescent="0.25">
      <c r="A28" s="41"/>
      <c r="B28" s="41"/>
      <c r="C28" s="41"/>
    </row>
    <row r="29" spans="1:8" x14ac:dyDescent="0.2">
      <c r="A29" s="20" t="s">
        <v>56</v>
      </c>
    </row>
    <row r="31" spans="1:8" ht="15.75" customHeight="1" x14ac:dyDescent="0.2"/>
    <row r="32" spans="1:8" ht="15.75" customHeight="1" x14ac:dyDescent="0.2"/>
    <row r="33" spans="2:2" ht="15.75" customHeight="1" x14ac:dyDescent="0.25">
      <c r="B33" s="25"/>
    </row>
    <row r="34" spans="2:2" ht="15.75" customHeight="1" x14ac:dyDescent="0.25">
      <c r="B34" s="25"/>
    </row>
    <row r="35" spans="2:2" ht="15.75" customHeight="1" x14ac:dyDescent="0.25">
      <c r="B35" s="25"/>
    </row>
    <row r="36" spans="2:2" ht="15.75" customHeight="1" x14ac:dyDescent="0.25">
      <c r="B36" s="25"/>
    </row>
  </sheetData>
  <mergeCells count="8">
    <mergeCell ref="A27:F27"/>
    <mergeCell ref="A2:C2"/>
    <mergeCell ref="A7:A9"/>
    <mergeCell ref="B7:B9"/>
    <mergeCell ref="C7:F7"/>
    <mergeCell ref="C8:C9"/>
    <mergeCell ref="D8:E8"/>
    <mergeCell ref="F8:F9"/>
  </mergeCells>
  <pageMargins left="0.97" right="0.23622047244094491" top="0.27559055118110237" bottom="0.23622047244094491" header="0.19685039370078741" footer="0.19685039370078741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60" zoomScaleSheetLayoutView="80" workbookViewId="0">
      <pane xSplit="2" ySplit="12" topLeftCell="C22" activePane="bottomRight" state="frozen"/>
      <selection activeCell="H29" sqref="H29"/>
      <selection pane="topRight" activeCell="H29" sqref="H29"/>
      <selection pane="bottomLeft" activeCell="H29" sqref="H29"/>
      <selection pane="bottomRight" activeCell="A25" sqref="A25:F25"/>
    </sheetView>
  </sheetViews>
  <sheetFormatPr defaultRowHeight="33.950000000000003" customHeight="1" x14ac:dyDescent="0.25"/>
  <cols>
    <col min="1" max="1" width="7.5703125" style="5" customWidth="1"/>
    <col min="2" max="2" width="70.42578125" style="5" customWidth="1"/>
    <col min="3" max="3" width="13.5703125" style="6" customWidth="1"/>
    <col min="4" max="5" width="15.5703125" style="5" customWidth="1"/>
    <col min="6" max="6" width="18" style="5" customWidth="1"/>
    <col min="7" max="7" width="12.85546875" style="5" bestFit="1" customWidth="1"/>
    <col min="8" max="8" width="10.7109375" style="5" bestFit="1" customWidth="1"/>
    <col min="9" max="16384" width="9.140625" style="5"/>
  </cols>
  <sheetData>
    <row r="1" spans="1:7" ht="5.25" customHeight="1" x14ac:dyDescent="0.25">
      <c r="D1" s="7"/>
    </row>
    <row r="2" spans="1:7" ht="18.75" customHeight="1" x14ac:dyDescent="0.25">
      <c r="A2" s="69" t="s">
        <v>0</v>
      </c>
      <c r="B2" s="69"/>
      <c r="C2" s="69"/>
      <c r="D2" s="69"/>
      <c r="E2" s="70"/>
      <c r="F2" s="55"/>
    </row>
    <row r="3" spans="1:7" ht="18.75" customHeight="1" x14ac:dyDescent="0.25">
      <c r="A3" s="69" t="s">
        <v>57</v>
      </c>
      <c r="B3" s="69"/>
      <c r="C3" s="69"/>
      <c r="D3" s="69"/>
      <c r="E3" s="70"/>
      <c r="F3" s="55"/>
    </row>
    <row r="4" spans="1:7" ht="18.75" customHeight="1" x14ac:dyDescent="0.25">
      <c r="A4" s="69" t="s">
        <v>87</v>
      </c>
      <c r="B4" s="69"/>
      <c r="C4" s="69"/>
      <c r="D4" s="69"/>
      <c r="E4" s="70"/>
      <c r="F4" s="55"/>
    </row>
    <row r="5" spans="1:7" ht="6.75" customHeight="1" x14ac:dyDescent="0.25">
      <c r="A5" s="8"/>
      <c r="B5" s="8"/>
      <c r="C5" s="8"/>
      <c r="D5" s="8"/>
    </row>
    <row r="6" spans="1:7" s="10" customFormat="1" ht="27" customHeight="1" x14ac:dyDescent="0.3">
      <c r="A6" s="74" t="s">
        <v>88</v>
      </c>
      <c r="B6" s="75"/>
      <c r="C6" s="75"/>
      <c r="D6" s="75"/>
    </row>
    <row r="7" spans="1:7" ht="6" customHeight="1" x14ac:dyDescent="0.25">
      <c r="A7" s="11"/>
      <c r="B7" s="11"/>
      <c r="C7" s="11"/>
      <c r="D7" s="11"/>
    </row>
    <row r="8" spans="1:7" ht="27" customHeight="1" x14ac:dyDescent="0.25">
      <c r="A8" s="82" t="s">
        <v>2</v>
      </c>
      <c r="B8" s="82" t="s">
        <v>3</v>
      </c>
      <c r="C8" s="82" t="s">
        <v>4</v>
      </c>
      <c r="D8" s="71" t="s">
        <v>93</v>
      </c>
      <c r="E8" s="76"/>
      <c r="F8" s="67" t="s">
        <v>94</v>
      </c>
    </row>
    <row r="9" spans="1:7" ht="18.75" customHeight="1" x14ac:dyDescent="0.25">
      <c r="A9" s="83"/>
      <c r="B9" s="83"/>
      <c r="C9" s="83"/>
      <c r="D9" s="90" t="s">
        <v>85</v>
      </c>
      <c r="E9" s="90" t="s">
        <v>86</v>
      </c>
      <c r="F9" s="90" t="s">
        <v>95</v>
      </c>
    </row>
    <row r="10" spans="1:7" ht="25.5" customHeight="1" x14ac:dyDescent="0.25">
      <c r="A10" s="84"/>
      <c r="B10" s="84"/>
      <c r="C10" s="84"/>
      <c r="D10" s="91"/>
      <c r="E10" s="91"/>
      <c r="F10" s="91"/>
    </row>
    <row r="11" spans="1:7" ht="21" customHeight="1" x14ac:dyDescent="0.25">
      <c r="A11" s="46">
        <v>1</v>
      </c>
      <c r="B11" s="46">
        <v>2</v>
      </c>
      <c r="C11" s="46">
        <v>3</v>
      </c>
      <c r="D11" s="46">
        <v>4</v>
      </c>
      <c r="E11" s="46">
        <v>5</v>
      </c>
      <c r="F11" s="66">
        <v>6</v>
      </c>
    </row>
    <row r="12" spans="1:7" ht="23.25" customHeight="1" x14ac:dyDescent="0.25">
      <c r="A12" s="71" t="s">
        <v>5</v>
      </c>
      <c r="B12" s="72"/>
      <c r="C12" s="72"/>
      <c r="D12" s="72"/>
      <c r="E12" s="94"/>
      <c r="F12" s="56"/>
    </row>
    <row r="13" spans="1:7" ht="31.5" customHeight="1" x14ac:dyDescent="0.25">
      <c r="A13" s="3" t="s">
        <v>6</v>
      </c>
      <c r="B13" s="4" t="s">
        <v>58</v>
      </c>
      <c r="C13" s="13" t="s">
        <v>8</v>
      </c>
      <c r="D13" s="42">
        <v>1941.8520000000001</v>
      </c>
      <c r="E13" s="42">
        <v>285.66899999999998</v>
      </c>
      <c r="F13" s="42">
        <v>210.11799999999999</v>
      </c>
      <c r="G13" s="54"/>
    </row>
    <row r="14" spans="1:7" ht="30.95" customHeight="1" x14ac:dyDescent="0.25">
      <c r="A14" s="1">
        <f>A13+1</f>
        <v>2</v>
      </c>
      <c r="B14" s="4" t="s">
        <v>59</v>
      </c>
      <c r="C14" s="13" t="s">
        <v>8</v>
      </c>
      <c r="D14" s="42">
        <v>1629.1320000000001</v>
      </c>
      <c r="E14" s="42">
        <v>278.72800000000001</v>
      </c>
      <c r="F14" s="42">
        <v>177.922</v>
      </c>
      <c r="G14" s="54"/>
    </row>
    <row r="15" spans="1:7" ht="30.95" customHeight="1" x14ac:dyDescent="0.25">
      <c r="A15" s="1">
        <f t="shared" ref="A15" si="0">A14+1</f>
        <v>3</v>
      </c>
      <c r="B15" s="4" t="s">
        <v>74</v>
      </c>
      <c r="C15" s="13" t="s">
        <v>8</v>
      </c>
      <c r="D15" s="42">
        <v>0</v>
      </c>
      <c r="E15" s="42">
        <v>0</v>
      </c>
      <c r="F15" s="42">
        <v>0</v>
      </c>
      <c r="G15" s="54"/>
    </row>
    <row r="16" spans="1:7" ht="30.95" customHeight="1" x14ac:dyDescent="0.25">
      <c r="A16" s="1">
        <v>4</v>
      </c>
      <c r="B16" s="4" t="s">
        <v>60</v>
      </c>
      <c r="C16" s="13" t="s">
        <v>8</v>
      </c>
      <c r="D16" s="42">
        <f>D13</f>
        <v>1941.8520000000001</v>
      </c>
      <c r="E16" s="42">
        <f>E13</f>
        <v>285.66899999999998</v>
      </c>
      <c r="F16" s="42">
        <f>F13</f>
        <v>210.11799999999999</v>
      </c>
      <c r="G16" s="54"/>
    </row>
    <row r="17" spans="1:8" ht="31.5" customHeight="1" x14ac:dyDescent="0.25">
      <c r="A17" s="1">
        <f t="shared" ref="A17:A20" si="1">A16+1</f>
        <v>5</v>
      </c>
      <c r="B17" s="4" t="s">
        <v>61</v>
      </c>
      <c r="C17" s="13" t="s">
        <v>21</v>
      </c>
      <c r="D17" s="42">
        <f>85.7</f>
        <v>85.7</v>
      </c>
      <c r="E17" s="42">
        <v>19.600000000000001</v>
      </c>
      <c r="F17" s="42">
        <f>D17+E17</f>
        <v>105.30000000000001</v>
      </c>
      <c r="G17" s="54"/>
    </row>
    <row r="18" spans="1:8" ht="31.5" customHeight="1" x14ac:dyDescent="0.25">
      <c r="A18" s="1">
        <f t="shared" si="1"/>
        <v>6</v>
      </c>
      <c r="B18" s="4" t="s">
        <v>62</v>
      </c>
      <c r="C18" s="13" t="s">
        <v>23</v>
      </c>
      <c r="D18" s="43">
        <v>7</v>
      </c>
      <c r="E18" s="43">
        <v>4</v>
      </c>
      <c r="F18" s="43">
        <f>D18+E18</f>
        <v>11</v>
      </c>
      <c r="G18" s="54"/>
    </row>
    <row r="19" spans="1:8" ht="31.5" customHeight="1" x14ac:dyDescent="0.25">
      <c r="A19" s="1">
        <f t="shared" si="1"/>
        <v>7</v>
      </c>
      <c r="B19" s="4" t="s">
        <v>63</v>
      </c>
      <c r="C19" s="13" t="s">
        <v>23</v>
      </c>
      <c r="D19" s="43">
        <v>3</v>
      </c>
      <c r="E19" s="43">
        <v>0</v>
      </c>
      <c r="F19" s="43">
        <f>D19+E19</f>
        <v>3</v>
      </c>
      <c r="G19" s="54"/>
    </row>
    <row r="20" spans="1:8" ht="31.5" customHeight="1" x14ac:dyDescent="0.25">
      <c r="A20" s="1">
        <f t="shared" si="1"/>
        <v>8</v>
      </c>
      <c r="B20" s="4" t="s">
        <v>25</v>
      </c>
      <c r="C20" s="13" t="s">
        <v>26</v>
      </c>
      <c r="D20" s="48">
        <v>96</v>
      </c>
      <c r="E20" s="48">
        <v>12</v>
      </c>
      <c r="F20" s="48">
        <f>D20+E20</f>
        <v>108</v>
      </c>
      <c r="G20" s="54"/>
    </row>
    <row r="21" spans="1:8" ht="21.75" customHeight="1" x14ac:dyDescent="0.25">
      <c r="A21" s="71" t="s">
        <v>27</v>
      </c>
      <c r="B21" s="72"/>
      <c r="C21" s="72"/>
      <c r="D21" s="72"/>
      <c r="E21" s="94"/>
      <c r="F21" s="56"/>
      <c r="G21" s="54"/>
    </row>
    <row r="22" spans="1:8" ht="32.25" customHeight="1" x14ac:dyDescent="0.25">
      <c r="A22" s="1">
        <f>A20+1</f>
        <v>9</v>
      </c>
      <c r="B22" s="17" t="s">
        <v>64</v>
      </c>
      <c r="C22" s="18" t="s">
        <v>29</v>
      </c>
      <c r="D22" s="68">
        <v>18606.900000000001</v>
      </c>
      <c r="E22" s="68">
        <v>3464.2</v>
      </c>
      <c r="F22" s="68">
        <v>2281.1</v>
      </c>
      <c r="G22" s="54"/>
      <c r="H22" s="64"/>
    </row>
    <row r="23" spans="1:8" ht="33" customHeight="1" x14ac:dyDescent="0.25">
      <c r="A23" s="1">
        <f>A22+1</f>
        <v>10</v>
      </c>
      <c r="B23" s="4" t="s">
        <v>65</v>
      </c>
      <c r="C23" s="18" t="s">
        <v>29</v>
      </c>
      <c r="D23" s="68">
        <v>24637.327000000001</v>
      </c>
      <c r="E23" s="68">
        <v>6032.7920000000004</v>
      </c>
      <c r="F23" s="68">
        <v>2526.5520000000001</v>
      </c>
      <c r="G23" s="54"/>
    </row>
    <row r="24" spans="1:8" ht="36.75" customHeight="1" x14ac:dyDescent="0.25">
      <c r="A24" s="1">
        <f>A23+1</f>
        <v>11</v>
      </c>
      <c r="B24" s="4" t="s">
        <v>66</v>
      </c>
      <c r="C24" s="18" t="s">
        <v>29</v>
      </c>
      <c r="D24" s="19">
        <f>D22-D23</f>
        <v>-6030.4269999999997</v>
      </c>
      <c r="E24" s="19">
        <f t="shared" ref="E24:F24" si="2">E22-E23</f>
        <v>-2568.5920000000006</v>
      </c>
      <c r="F24" s="19">
        <f t="shared" si="2"/>
        <v>-245.45200000000023</v>
      </c>
      <c r="G24" s="54"/>
    </row>
    <row r="25" spans="1:8" ht="33.950000000000003" customHeight="1" x14ac:dyDescent="0.25">
      <c r="A25" s="85" t="s">
        <v>84</v>
      </c>
      <c r="B25" s="85"/>
      <c r="C25" s="85"/>
      <c r="D25" s="85"/>
      <c r="E25" s="85"/>
      <c r="F25" s="85"/>
    </row>
  </sheetData>
  <mergeCells count="14">
    <mergeCell ref="A25:F25"/>
    <mergeCell ref="F9:F10"/>
    <mergeCell ref="A12:E12"/>
    <mergeCell ref="A21:E21"/>
    <mergeCell ref="A2:E2"/>
    <mergeCell ref="A3:E3"/>
    <mergeCell ref="A4:E4"/>
    <mergeCell ref="A6:D6"/>
    <mergeCell ref="A8:A10"/>
    <mergeCell ref="B8:B10"/>
    <mergeCell ref="C8:C10"/>
    <mergeCell ref="D8:E8"/>
    <mergeCell ref="D9:D10"/>
    <mergeCell ref="E9:E10"/>
  </mergeCells>
  <pageMargins left="0.81" right="0.23622047244094491" top="0.38" bottom="0.23622047244094491" header="0.19685039370078741" footer="0.19685039370078741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zoomScale="80" zoomScaleNormal="90" zoomScaleSheetLayoutView="80" workbookViewId="0">
      <pane xSplit="2" ySplit="10" topLeftCell="C17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H23" sqref="H23"/>
    </sheetView>
  </sheetViews>
  <sheetFormatPr defaultRowHeight="12.75" x14ac:dyDescent="0.2"/>
  <cols>
    <col min="1" max="1" width="8.28515625" style="20" customWidth="1"/>
    <col min="2" max="2" width="70.140625" style="20" customWidth="1"/>
    <col min="3" max="5" width="16.85546875" style="20" customWidth="1"/>
    <col min="6" max="16384" width="9.140625" style="20"/>
  </cols>
  <sheetData>
    <row r="1" spans="1:5" ht="3" customHeight="1" x14ac:dyDescent="0.2">
      <c r="C1" s="21"/>
    </row>
    <row r="2" spans="1:5" ht="62.25" customHeight="1" x14ac:dyDescent="0.3">
      <c r="A2" s="86" t="s">
        <v>92</v>
      </c>
      <c r="B2" s="86"/>
      <c r="C2" s="86"/>
    </row>
    <row r="3" spans="1:5" ht="9.75" customHeight="1" x14ac:dyDescent="0.3">
      <c r="A3" s="22"/>
      <c r="B3" s="22"/>
      <c r="C3" s="22"/>
    </row>
    <row r="4" spans="1:5" s="23" customFormat="1" ht="20.25" customHeight="1" x14ac:dyDescent="0.3">
      <c r="C4" s="24"/>
    </row>
    <row r="5" spans="1:5" s="23" customFormat="1" ht="20.25" customHeight="1" x14ac:dyDescent="0.3">
      <c r="A5" s="9" t="s">
        <v>88</v>
      </c>
      <c r="E5" s="24" t="s">
        <v>32</v>
      </c>
    </row>
    <row r="6" spans="1:5" ht="9.75" customHeight="1" x14ac:dyDescent="0.25">
      <c r="A6" s="25"/>
      <c r="B6" s="25"/>
      <c r="C6" s="26"/>
    </row>
    <row r="7" spans="1:5" ht="31.5" customHeight="1" x14ac:dyDescent="0.2">
      <c r="A7" s="87" t="s">
        <v>33</v>
      </c>
      <c r="B7" s="87" t="s">
        <v>3</v>
      </c>
      <c r="C7" s="71" t="s">
        <v>93</v>
      </c>
      <c r="D7" s="76"/>
      <c r="E7" s="67" t="s">
        <v>94</v>
      </c>
    </row>
    <row r="8" spans="1:5" ht="16.5" customHeight="1" x14ac:dyDescent="0.2">
      <c r="A8" s="88"/>
      <c r="B8" s="88"/>
      <c r="C8" s="90" t="s">
        <v>85</v>
      </c>
      <c r="D8" s="90" t="s">
        <v>86</v>
      </c>
      <c r="E8" s="90" t="s">
        <v>95</v>
      </c>
    </row>
    <row r="9" spans="1:5" ht="16.5" customHeight="1" x14ac:dyDescent="0.2">
      <c r="A9" s="89"/>
      <c r="B9" s="89"/>
      <c r="C9" s="91"/>
      <c r="D9" s="91"/>
      <c r="E9" s="91"/>
    </row>
    <row r="10" spans="1:5" ht="17.25" customHeight="1" x14ac:dyDescent="0.2">
      <c r="A10" s="27">
        <v>1</v>
      </c>
      <c r="B10" s="27">
        <v>2</v>
      </c>
      <c r="C10" s="27">
        <v>3</v>
      </c>
      <c r="D10" s="27">
        <v>4</v>
      </c>
      <c r="E10" s="27">
        <v>5</v>
      </c>
    </row>
    <row r="11" spans="1:5" ht="31.5" customHeight="1" x14ac:dyDescent="0.2">
      <c r="A11" s="27">
        <v>1</v>
      </c>
      <c r="B11" s="14" t="s">
        <v>75</v>
      </c>
      <c r="C11" s="45">
        <v>0</v>
      </c>
      <c r="D11" s="45">
        <v>0</v>
      </c>
      <c r="E11" s="45">
        <v>0</v>
      </c>
    </row>
    <row r="12" spans="1:5" ht="18.75" customHeight="1" x14ac:dyDescent="0.2">
      <c r="A12" s="28" t="s">
        <v>37</v>
      </c>
      <c r="B12" s="14" t="s">
        <v>34</v>
      </c>
      <c r="C12" s="29">
        <v>2681.3429999999998</v>
      </c>
      <c r="D12" s="29">
        <v>212.94499999999999</v>
      </c>
      <c r="E12" s="29">
        <v>175.066</v>
      </c>
    </row>
    <row r="13" spans="1:5" ht="18" customHeight="1" x14ac:dyDescent="0.2">
      <c r="A13" s="28" t="s">
        <v>71</v>
      </c>
      <c r="B13" s="30" t="s">
        <v>35</v>
      </c>
      <c r="C13" s="29">
        <v>759.64700000000005</v>
      </c>
      <c r="D13" s="29">
        <v>60.329000000000001</v>
      </c>
      <c r="E13" s="29">
        <v>51.637999999999998</v>
      </c>
    </row>
    <row r="14" spans="1:5" ht="18" customHeight="1" x14ac:dyDescent="0.2">
      <c r="A14" s="28" t="s">
        <v>72</v>
      </c>
      <c r="B14" s="30" t="s">
        <v>36</v>
      </c>
      <c r="C14" s="31">
        <f>IF(C13=0,,C12/C13)</f>
        <v>3.5297223578846486</v>
      </c>
      <c r="D14" s="31">
        <f>IF(D13=0,,D12/D13)</f>
        <v>3.529728654544249</v>
      </c>
      <c r="E14" s="31">
        <f>IF(E13=0,,E12/E13)</f>
        <v>3.390255238390333</v>
      </c>
    </row>
    <row r="15" spans="1:5" ht="18" customHeight="1" x14ac:dyDescent="0.2">
      <c r="A15" s="28" t="s">
        <v>39</v>
      </c>
      <c r="B15" s="14" t="s">
        <v>38</v>
      </c>
      <c r="C15" s="65">
        <v>34.872</v>
      </c>
      <c r="D15" s="29">
        <v>0</v>
      </c>
      <c r="E15" s="29">
        <v>2.6339999999999999</v>
      </c>
    </row>
    <row r="16" spans="1:5" s="35" customFormat="1" ht="31.5" x14ac:dyDescent="0.2">
      <c r="A16" s="32" t="s">
        <v>43</v>
      </c>
      <c r="B16" s="33" t="s">
        <v>40</v>
      </c>
      <c r="C16" s="34">
        <f>SUM(C17:C18)</f>
        <v>18487.614000000001</v>
      </c>
      <c r="D16" s="34">
        <f>SUM(D17:D18)</f>
        <v>3018.3969999999999</v>
      </c>
      <c r="E16" s="34">
        <f>SUM(E17:E18)</f>
        <v>1904.0390000000002</v>
      </c>
    </row>
    <row r="17" spans="1:5" ht="18" customHeight="1" x14ac:dyDescent="0.2">
      <c r="A17" s="28" t="s">
        <v>45</v>
      </c>
      <c r="B17" s="36" t="s">
        <v>41</v>
      </c>
      <c r="C17" s="29">
        <v>14232.695</v>
      </c>
      <c r="D17" s="29">
        <v>2323.7139999999999</v>
      </c>
      <c r="E17" s="29">
        <v>1457.6890000000001</v>
      </c>
    </row>
    <row r="18" spans="1:5" ht="18" customHeight="1" x14ac:dyDescent="0.2">
      <c r="A18" s="28" t="s">
        <v>47</v>
      </c>
      <c r="B18" s="36" t="s">
        <v>42</v>
      </c>
      <c r="C18" s="29">
        <v>4254.9189999999999</v>
      </c>
      <c r="D18" s="29">
        <v>694.68299999999999</v>
      </c>
      <c r="E18" s="29">
        <v>446.35</v>
      </c>
    </row>
    <row r="19" spans="1:5" s="35" customFormat="1" ht="18" customHeight="1" x14ac:dyDescent="0.2">
      <c r="A19" s="37" t="s">
        <v>49</v>
      </c>
      <c r="B19" s="38" t="s">
        <v>44</v>
      </c>
      <c r="C19" s="34">
        <f>SUM(C20:C21)</f>
        <v>262.83800000000002</v>
      </c>
      <c r="D19" s="34">
        <f>SUM(D20:D21)</f>
        <v>38.667000000000002</v>
      </c>
      <c r="E19" s="34">
        <f>SUM(E20:E21)</f>
        <v>27.018000000000001</v>
      </c>
    </row>
    <row r="20" spans="1:5" ht="18" customHeight="1" x14ac:dyDescent="0.2">
      <c r="A20" s="28" t="s">
        <v>14</v>
      </c>
      <c r="B20" s="36" t="s">
        <v>46</v>
      </c>
      <c r="C20" s="29">
        <v>25.326000000000001</v>
      </c>
      <c r="D20" s="29">
        <v>3.726</v>
      </c>
      <c r="E20" s="29">
        <v>2.641</v>
      </c>
    </row>
    <row r="21" spans="1:5" ht="18" customHeight="1" x14ac:dyDescent="0.2">
      <c r="A21" s="28" t="s">
        <v>16</v>
      </c>
      <c r="B21" s="36" t="s">
        <v>48</v>
      </c>
      <c r="C21" s="29">
        <v>237.512</v>
      </c>
      <c r="D21" s="29">
        <v>34.941000000000003</v>
      </c>
      <c r="E21" s="29">
        <v>24.376999999999999</v>
      </c>
    </row>
    <row r="22" spans="1:5" ht="18" customHeight="1" x14ac:dyDescent="0.2">
      <c r="A22" s="28" t="s">
        <v>51</v>
      </c>
      <c r="B22" s="39" t="s">
        <v>50</v>
      </c>
      <c r="C22" s="29">
        <v>808.35799999999995</v>
      </c>
      <c r="D22" s="29">
        <v>72.403000000000006</v>
      </c>
      <c r="E22" s="29">
        <v>13.567</v>
      </c>
    </row>
    <row r="23" spans="1:5" ht="57.75" customHeight="1" x14ac:dyDescent="0.2">
      <c r="A23" s="28"/>
      <c r="B23" s="39" t="s">
        <v>76</v>
      </c>
      <c r="C23" s="29">
        <v>0</v>
      </c>
      <c r="D23" s="29">
        <v>0</v>
      </c>
      <c r="E23" s="29">
        <v>0</v>
      </c>
    </row>
    <row r="24" spans="1:5" ht="15.75" x14ac:dyDescent="0.2">
      <c r="A24" s="28" t="s">
        <v>52</v>
      </c>
      <c r="B24" s="39" t="s">
        <v>97</v>
      </c>
      <c r="C24" s="29">
        <v>3412.5830000000001</v>
      </c>
      <c r="D24" s="29">
        <v>502.03100000000001</v>
      </c>
      <c r="E24" s="29">
        <v>415.13099999999997</v>
      </c>
    </row>
    <row r="25" spans="1:5" ht="15.75" x14ac:dyDescent="0.2">
      <c r="A25" s="28" t="s">
        <v>54</v>
      </c>
      <c r="B25" s="39" t="s">
        <v>53</v>
      </c>
      <c r="C25" s="29">
        <f>C24+C26-C12-C15-C16-C19-C22</f>
        <v>5703.7926999999981</v>
      </c>
      <c r="D25" s="29">
        <f>D24+D26-D12-D15-D16-D19-D22</f>
        <v>3180.2480000000005</v>
      </c>
      <c r="E25" s="29">
        <f>E24+E26-E12-E15-E16-E19-E22</f>
        <v>796.75699999999961</v>
      </c>
    </row>
    <row r="26" spans="1:5" s="35" customFormat="1" ht="20.25" customHeight="1" x14ac:dyDescent="0.2">
      <c r="A26" s="37" t="s">
        <v>73</v>
      </c>
      <c r="B26" s="38" t="s">
        <v>55</v>
      </c>
      <c r="C26" s="34">
        <v>24566.234700000001</v>
      </c>
      <c r="D26" s="34">
        <v>6020.6289999999999</v>
      </c>
      <c r="E26" s="34">
        <v>2503.9499999999998</v>
      </c>
    </row>
    <row r="27" spans="1:5" s="40" customFormat="1" ht="41.25" customHeight="1" x14ac:dyDescent="0.25">
      <c r="A27" s="95" t="s">
        <v>84</v>
      </c>
      <c r="B27" s="96"/>
      <c r="C27" s="96"/>
      <c r="D27" s="96"/>
    </row>
    <row r="28" spans="1:5" ht="15.75" customHeight="1" x14ac:dyDescent="0.25">
      <c r="A28" s="41"/>
      <c r="B28" s="41"/>
      <c r="C28" s="41"/>
    </row>
    <row r="29" spans="1:5" x14ac:dyDescent="0.2">
      <c r="A29" s="20" t="s">
        <v>56</v>
      </c>
    </row>
    <row r="31" spans="1:5" ht="15.75" customHeight="1" x14ac:dyDescent="0.2"/>
    <row r="32" spans="1:5" ht="15.75" customHeight="1" x14ac:dyDescent="0.2"/>
    <row r="33" spans="2:2" ht="15.75" customHeight="1" x14ac:dyDescent="0.25">
      <c r="B33" s="25"/>
    </row>
    <row r="34" spans="2:2" ht="15.75" customHeight="1" x14ac:dyDescent="0.25">
      <c r="B34" s="25"/>
    </row>
    <row r="35" spans="2:2" ht="15.75" customHeight="1" x14ac:dyDescent="0.25">
      <c r="B35" s="25"/>
    </row>
    <row r="36" spans="2:2" ht="15.75" customHeight="1" x14ac:dyDescent="0.25">
      <c r="B36" s="25"/>
    </row>
  </sheetData>
  <mergeCells count="8">
    <mergeCell ref="E8:E9"/>
    <mergeCell ref="A27:D27"/>
    <mergeCell ref="A2:C2"/>
    <mergeCell ref="A7:A9"/>
    <mergeCell ref="B7:B9"/>
    <mergeCell ref="C7:D7"/>
    <mergeCell ref="C8:C9"/>
    <mergeCell ref="D8:D9"/>
  </mergeCells>
  <pageMargins left="0.97" right="0.23622047244094491" top="0.27559055118110237" bottom="0.23622047244094491" header="0.19685039370078741" footer="0.1968503937007874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cp:lastPrinted>2013-04-29T05:31:14Z</cp:lastPrinted>
  <dcterms:created xsi:type="dcterms:W3CDTF">2010-11-09T23:47:59Z</dcterms:created>
  <dcterms:modified xsi:type="dcterms:W3CDTF">2013-06-27T01:15:55Z</dcterms:modified>
</cp:coreProperties>
</file>